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pring-2012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<sst xmlns="http://schemas.openxmlformats.org/spreadsheetml/2006/main" count="75" uniqueCount="75">
  <si>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ΕΡΓΑΣΙΕΣ ΣΠΟΥΔΑΣΤΩΝ &amp; ΟΜΑΔΕΣ</t>
  </si>
  <si>
    <t>Α/Α</t>
  </si>
  <si>
    <t>ΟΝΟΜΑ</t>
  </si>
  <si>
    <t>ΑΜ</t>
  </si>
  <si>
    <t>Βαθμός Εργασίας</t>
  </si>
  <si>
    <t>Συμμετοχή Εργασίας 40%</t>
  </si>
  <si>
    <t>Βαθμός Εξετάσεων 0-10</t>
  </si>
  <si>
    <t>Συμμετοχή Εξετάσεων 60%</t>
  </si>
  <si>
    <t>Τελικός Βαθμός</t>
  </si>
  <si>
    <t>Διαφορά Εργασίας - Εξετάσεων</t>
  </si>
  <si>
    <t>ΕΠΙΚΟΙΝΩΝΙΑ</t>
  </si>
  <si>
    <t>ΕΡΓΑΣΙΑ</t>
  </si>
  <si>
    <t>doris_kav@hotmail.com</t>
  </si>
  <si>
    <t>Όσοι σπουδαστές</t>
  </si>
  <si>
    <r>
      <t>·</t>
    </r>
    <r>
      <rPr>
        <sz val="14"/>
        <rFont val="Times New Roman"/>
        <family val="1"/>
      </rPr>
      <t>      Οι σπουδαστές που έχουνε διαφορά βαθμού εργασίας με εξέτασης πάνω από 3 μονάδες ο βαθμός εργασίας μείωνεται βαθμός εξετάσεων + 2.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</si>
  <si>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Εντόπισαν λάθος στο όνομα, ΑΜ, email ή τίτλο εργασίας</t>
    </r>
  </si>
  <si>
    <t>Ο Διδάσκων</t>
  </si>
  <si>
    <t>Δρ. Θεόδωρος Λάντζος</t>
  </si>
  <si>
    <t>Σύνολο</t>
  </si>
  <si>
    <t>Αντζέντα + games</t>
  </si>
  <si>
    <t>Μετατροπή της Άσκησης Virtual Keyboard σε Visual Studio</t>
  </si>
  <si>
    <t>Παιχνίδι Γνώσεων τύπου trivial</t>
  </si>
  <si>
    <t>Parking σε Visual C++</t>
  </si>
  <si>
    <t>Βιβλιοθήκη</t>
  </si>
  <si>
    <t>Ηλεκτρονική Βιβλιοθήκη Επέκταση</t>
  </si>
  <si>
    <t>iphone Application sto xCode 'Μπαλάκια game'</t>
  </si>
  <si>
    <t>Ανθρώπινο Σώμα</t>
  </si>
  <si>
    <t>Εργαστήριο Δικτύων και τηλεπικοινωνιών και μετάδοσης</t>
  </si>
  <si>
    <r>
      <t>·</t>
    </r>
    <r>
      <rPr>
        <sz val="14"/>
        <rFont val="Times New Roman"/>
        <family val="1"/>
      </rPr>
      <t>     Πχ. Σπουδαστής με εργασία 9 και βαθμό εξέτασης 3 ο βαθμός της εργασίας γίνεται 5. Συνεπώς, οι σπουδαστές που ανήκουν σε αυτή την κατηγορία να επικοινωνήσουνε</t>
    </r>
  </si>
  <si>
    <t>ΕΑΡΙΝΟ ΕΞΑΜΗΝΟ 2012 ΕΡΓΑΣΤΗΡΙΟ</t>
  </si>
  <si>
    <t>ΤΕΧΝΟΛΟΓΙΑ ΛΟΓΙΣΜΙΚΟΥ 1 ΕΡΓΑΣΤΗΡΙΟ</t>
  </si>
  <si>
    <t>Ακριτίδης Δημήτριος</t>
  </si>
  <si>
    <t>Μυτελέτσης Ελευθέριος</t>
  </si>
  <si>
    <t>Μαυροσαββίδης Δημήτριος</t>
  </si>
  <si>
    <t>Γιακουμή Φωτεινή</t>
  </si>
  <si>
    <t>Μιχαηλίδης Δημήτρης</t>
  </si>
  <si>
    <t>Βερούλης Παρασκευάς</t>
  </si>
  <si>
    <t>Χολιάρας Στέργιος</t>
  </si>
  <si>
    <t>Μαματζής Σταύρος</t>
  </si>
  <si>
    <t>Ανδριώτη Αφροδίτη</t>
  </si>
  <si>
    <t xml:space="preserve">Σουβατζής Βασιλης </t>
  </si>
  <si>
    <t>Χρήστος Μπελλας</t>
  </si>
  <si>
    <t>Ταλαγκόζης Χρήστος</t>
  </si>
  <si>
    <t>Παπαιωάννου Γιάννης</t>
  </si>
  <si>
    <t>Αραπατσάκου Γεωργία</t>
  </si>
  <si>
    <t>Τριαντη Μαρκέλα</t>
  </si>
  <si>
    <t>Τζιαμπάζης Δημήτριος</t>
  </si>
  <si>
    <t>Παιτοτσογλου Θεόδωρος</t>
  </si>
  <si>
    <t>Τσέκης Μάριος Ανδρέας</t>
  </si>
  <si>
    <t>Μπούρας Βασίλειος</t>
  </si>
  <si>
    <t>Παππά Ελένη</t>
  </si>
  <si>
    <t>Δημητρίου Γιώργος Χρήστος</t>
  </si>
  <si>
    <t>Καλαιτζίδης Αθανάσιος</t>
  </si>
  <si>
    <t>Ζαφειριου Στέφανος</t>
  </si>
  <si>
    <t>Χωρίς Εργασία</t>
  </si>
  <si>
    <t>Παρακαλούνται να επικοινωνήσουνε άμεσα με ον διδάσκοντα στο email lantzos@teiser.gr μέχρι 25/8/12</t>
  </si>
  <si>
    <t>άμεσα με τον καθηγητή διότι υπάρχουνε σπουδαστές που χάνουν το μάθημα.</t>
  </si>
  <si>
    <t>Σαραντίδου Χριστίνα</t>
  </si>
  <si>
    <t>Κιάκου Γεωργία</t>
  </si>
  <si>
    <t>Παπαγεωργίου Βασίλης</t>
  </si>
  <si>
    <t>Βασιλειάδης Νίκος</t>
  </si>
  <si>
    <t>Πλουσίου Αναστασία</t>
  </si>
  <si>
    <t>Ματσίκογλου Δημήτριος</t>
  </si>
  <si>
    <t>Πετρίδης Ιωάνης</t>
  </si>
  <si>
    <t>Γραβάνης Γρηγόρης</t>
  </si>
  <si>
    <t>Σκορδίλη Σπυριδούλα</t>
  </si>
  <si>
    <t>Μαλέγκος Χρήστος</t>
  </si>
  <si>
    <t>Στεργιώτης Στέλιος</t>
  </si>
  <si>
    <t>Τσιλιγκίρης Πασχάλης</t>
  </si>
  <si>
    <t>Ανθεμίδης Αντώνης</t>
  </si>
  <si>
    <t>Παντικάκης Παύλος</t>
  </si>
  <si>
    <t>Φεϊζιδης Χρήστος</t>
  </si>
  <si>
    <t>Κοκκινίδης Ιωάννης</t>
  </si>
  <si>
    <t>Παπαιωάννου Γεωργία</t>
  </si>
  <si>
    <t>Παρασκευοπούλου Ιωάννα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</si>
</sst>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 Greek"/>
      <family val="2"/>
    </font>
    <font>
      <sz val="10"/>
      <name val="Arial"/>
      <family val="0"/>
    </font>
    <font>
      <b/>
      <sz val="10"/>
      <name val="Arial Greek"/>
      <family val="2"/>
    </font>
    <font>
      <sz val="10"/>
      <color indexed="8"/>
      <name val="Arial Greek"/>
      <family val="2"/>
    </font>
    <font>
      <b/>
      <sz val="20"/>
      <name val="Arial Greek"/>
      <family val="2"/>
    </font>
    <font>
      <b/>
      <sz val="18"/>
      <name val="Arial Greek"/>
      <family val="2"/>
    </font>
    <font>
      <b/>
      <sz val="18"/>
      <color indexed="8"/>
      <name val="Arial Greek"/>
      <family val="2"/>
    </font>
    <font>
      <b/>
      <sz val="14"/>
      <name val="Arial Greek"/>
      <family val="2"/>
    </font>
    <font>
      <b/>
      <sz val="14"/>
      <color indexed="8"/>
      <name val="Arial Greek"/>
      <family val="2"/>
    </font>
    <font>
      <u val="single"/>
      <sz val="10"/>
      <color indexed="8"/>
      <name val="Arial Greek"/>
      <family val="2"/>
    </font>
    <font>
      <u val="single"/>
      <sz val="10"/>
      <color indexed="12"/>
      <name val="Arial Greek"/>
      <family val="2"/>
    </font>
    <font>
      <b/>
      <i/>
      <sz val="10"/>
      <name val="Verdana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name val="Symbol"/>
      <family val="1"/>
    </font>
    <font>
      <sz val="14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u val="single"/>
      <sz val="9"/>
      <color indexed="36"/>
      <name val="Arial Greek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16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0" fillId="0" borderId="0" xfId="16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 horizontal="left" indent="6"/>
    </xf>
    <xf numFmtId="0" fontId="15" fillId="0" borderId="0" xfId="0" applyFont="1" applyAlignment="1">
      <alignment horizontal="left" indent="6"/>
    </xf>
    <xf numFmtId="0" fontId="16" fillId="0" borderId="0" xfId="0" applyFont="1" applyAlignment="1">
      <alignment horizontal="left" indent="6"/>
    </xf>
    <xf numFmtId="0" fontId="5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0" borderId="0" xfId="16" applyNumberFormat="1" applyFont="1" applyFill="1" applyBorder="1" applyAlignment="1" applyProtection="1">
      <alignment/>
      <protection/>
    </xf>
    <xf numFmtId="0" fontId="19" fillId="3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16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0" fillId="0" borderId="0" xfId="16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ris_kav@hotmail.com" TargetMode="External" /><Relationship Id="rId2" Type="http://schemas.openxmlformats.org/officeDocument/2006/relationships/hyperlink" Target="mailto:lantzos@teiser.g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pane ySplit="6" topLeftCell="BM40" activePane="bottomLeft" state="frozen"/>
      <selection pane="topLeft" activeCell="A1" sqref="A1"/>
      <selection pane="bottomLeft" activeCell="F58" sqref="F58"/>
    </sheetView>
  </sheetViews>
  <sheetFormatPr defaultColWidth="9.00390625" defaultRowHeight="12.75" outlineLevelRow="1"/>
  <cols>
    <col min="1" max="1" width="9.125" style="1" customWidth="1"/>
    <col min="2" max="2" width="35.875" style="0" customWidth="1"/>
    <col min="3" max="3" width="9.25390625" style="0" customWidth="1"/>
    <col min="4" max="4" width="10.375" style="2" customWidth="1"/>
    <col min="5" max="10" width="11.00390625" style="2" customWidth="1"/>
    <col min="11" max="11" width="24.875" style="3" customWidth="1"/>
    <col min="13" max="13" width="43.125" style="0" customWidth="1"/>
  </cols>
  <sheetData>
    <row r="1" spans="1:18" ht="26.2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4"/>
      <c r="P1" s="4"/>
      <c r="Q1" s="4"/>
      <c r="R1" s="4"/>
    </row>
    <row r="2" spans="1:18" ht="23.2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5"/>
      <c r="P2" s="5"/>
      <c r="Q2" s="5"/>
      <c r="R2" s="5"/>
    </row>
    <row r="3" spans="1:18" ht="23.25" customHeight="1">
      <c r="A3" s="32" t="s">
        <v>29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5"/>
      <c r="P3" s="5"/>
      <c r="Q3" s="5"/>
      <c r="R3" s="5"/>
    </row>
    <row r="4" spans="1:15" ht="23.25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</row>
    <row r="5" spans="1:15" ht="23.2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</row>
    <row r="6" spans="1:15" ht="40.5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18</v>
      </c>
      <c r="I6" s="8" t="s">
        <v>9</v>
      </c>
      <c r="J6" s="8" t="s">
        <v>8</v>
      </c>
      <c r="K6" s="9" t="s">
        <v>10</v>
      </c>
      <c r="L6" s="7"/>
      <c r="M6" s="7" t="s">
        <v>11</v>
      </c>
      <c r="N6" s="5"/>
      <c r="O6" s="5"/>
    </row>
    <row r="7" spans="1:15" ht="23.25">
      <c r="A7" s="5"/>
      <c r="B7" s="5"/>
      <c r="C7" s="5"/>
      <c r="D7" s="5"/>
      <c r="E7" s="5"/>
      <c r="F7" s="5"/>
      <c r="G7" s="5"/>
      <c r="H7" s="17"/>
      <c r="I7" s="5"/>
      <c r="J7" s="5"/>
      <c r="K7" s="6"/>
      <c r="L7" s="5"/>
      <c r="M7" s="5"/>
      <c r="N7" s="5"/>
      <c r="O7" s="5"/>
    </row>
    <row r="8" spans="1:13" s="20" customFormat="1" ht="18" customHeight="1">
      <c r="A8" s="19">
        <v>1</v>
      </c>
      <c r="B8" s="20" t="s">
        <v>31</v>
      </c>
      <c r="C8" s="20">
        <v>2663</v>
      </c>
      <c r="D8" s="21">
        <v>9</v>
      </c>
      <c r="E8" s="21">
        <f>D8*0.4</f>
        <v>3.6</v>
      </c>
      <c r="F8" s="21">
        <v>6.5</v>
      </c>
      <c r="G8" s="21">
        <f>F8*0.6</f>
        <v>3.9</v>
      </c>
      <c r="H8" s="22">
        <f>IF(I8&gt;3,E8+G8,E8+G8)</f>
        <v>7.5</v>
      </c>
      <c r="I8" s="21">
        <f>-(D8-F8)</f>
        <v>-2.5</v>
      </c>
      <c r="J8" s="21">
        <f>IF(D8="","",IF((D8-F8)&gt;3,(F8+2)*0.4+F8*0.6,H8))</f>
        <v>7.5</v>
      </c>
      <c r="K8" s="23" t="s">
        <v>12</v>
      </c>
      <c r="M8" s="20" t="s">
        <v>19</v>
      </c>
    </row>
    <row r="9" spans="1:11" s="20" customFormat="1" ht="18" customHeight="1">
      <c r="A9" s="19"/>
      <c r="B9" s="20" t="s">
        <v>32</v>
      </c>
      <c r="C9" s="20">
        <v>2812</v>
      </c>
      <c r="D9" s="21">
        <v>9</v>
      </c>
      <c r="E9" s="21">
        <f>D9*0.4</f>
        <v>3.6</v>
      </c>
      <c r="F9" s="21">
        <v>6</v>
      </c>
      <c r="G9" s="21">
        <f>F9*0.6</f>
        <v>3.5999999999999996</v>
      </c>
      <c r="H9" s="22">
        <f>IF(I9&gt;3,E9+G9,E9+G9)</f>
        <v>7.199999999999999</v>
      </c>
      <c r="I9" s="21">
        <f>-(D9-F9)</f>
        <v>-3</v>
      </c>
      <c r="J9" s="21">
        <f>IF(D9="","",IF((D9-F9)&gt;3,(F9+2)*0.4+F9*0.6,H9))</f>
        <v>7.199999999999999</v>
      </c>
      <c r="K9" s="23"/>
    </row>
    <row r="10" spans="1:11" s="20" customFormat="1" ht="18" customHeight="1">
      <c r="A10" s="19"/>
      <c r="D10" s="21"/>
      <c r="E10" s="21"/>
      <c r="F10" s="21"/>
      <c r="G10" s="21"/>
      <c r="H10" s="22"/>
      <c r="I10" s="21"/>
      <c r="J10" s="21"/>
      <c r="K10" s="23"/>
    </row>
    <row r="11" spans="1:11" s="20" customFormat="1" ht="18" customHeight="1">
      <c r="A11" s="19"/>
      <c r="D11" s="21"/>
      <c r="E11" s="21"/>
      <c r="F11" s="21"/>
      <c r="G11" s="21"/>
      <c r="H11" s="22"/>
      <c r="I11" s="21">
        <f aca="true" t="shared" si="0" ref="I11:I34">IF(D11="","",-(D11-F11))</f>
      </c>
      <c r="J11" s="21">
        <f aca="true" t="shared" si="1" ref="J11:J34">IF(D11="","",IF((D11-F11)&gt;3,(F11+2)*0.4+F11*0.6,H11))</f>
      </c>
      <c r="K11" s="23"/>
    </row>
    <row r="12" spans="1:13" s="20" customFormat="1" ht="18" customHeight="1">
      <c r="A12" s="19">
        <v>2</v>
      </c>
      <c r="B12" s="20" t="s">
        <v>33</v>
      </c>
      <c r="C12" s="20">
        <v>2659</v>
      </c>
      <c r="D12" s="21">
        <v>6.5</v>
      </c>
      <c r="E12" s="21">
        <f>D12*0.4</f>
        <v>2.6</v>
      </c>
      <c r="F12" s="21">
        <v>8</v>
      </c>
      <c r="G12" s="21">
        <f>F12*0.6</f>
        <v>4.8</v>
      </c>
      <c r="H12" s="22">
        <f>E12+G12</f>
        <v>7.4</v>
      </c>
      <c r="I12" s="21">
        <f t="shared" si="0"/>
        <v>1.5</v>
      </c>
      <c r="J12" s="21">
        <f t="shared" si="1"/>
        <v>7.4</v>
      </c>
      <c r="K12" s="23"/>
      <c r="M12" s="20" t="s">
        <v>20</v>
      </c>
    </row>
    <row r="13" spans="1:11" s="20" customFormat="1" ht="18" customHeight="1">
      <c r="A13" s="19"/>
      <c r="B13" s="20" t="s">
        <v>34</v>
      </c>
      <c r="C13" s="20">
        <v>2144</v>
      </c>
      <c r="D13" s="21">
        <v>6.5</v>
      </c>
      <c r="E13" s="21">
        <f>D13*0.4</f>
        <v>2.6</v>
      </c>
      <c r="F13" s="21">
        <v>5</v>
      </c>
      <c r="G13" s="21">
        <f>F13*0.6</f>
        <v>3</v>
      </c>
      <c r="H13" s="24">
        <f>E13+G13</f>
        <v>5.6</v>
      </c>
      <c r="I13" s="21">
        <f t="shared" si="0"/>
        <v>-1.5</v>
      </c>
      <c r="J13" s="21">
        <f t="shared" si="1"/>
        <v>5.6</v>
      </c>
      <c r="K13" s="23"/>
    </row>
    <row r="14" spans="1:11" s="20" customFormat="1" ht="18" customHeight="1">
      <c r="A14" s="19"/>
      <c r="D14" s="21"/>
      <c r="E14" s="21">
        <f>D14*0.4</f>
        <v>0</v>
      </c>
      <c r="F14" s="21"/>
      <c r="G14" s="21">
        <f>F14*0.6</f>
        <v>0</v>
      </c>
      <c r="H14" s="24">
        <f>E14+G14</f>
        <v>0</v>
      </c>
      <c r="I14" s="21">
        <f t="shared" si="0"/>
      </c>
      <c r="J14" s="21">
        <f t="shared" si="1"/>
      </c>
      <c r="K14" s="23"/>
    </row>
    <row r="15" spans="1:11" s="20" customFormat="1" ht="18" customHeight="1">
      <c r="A15" s="19"/>
      <c r="D15" s="21"/>
      <c r="E15" s="21"/>
      <c r="F15" s="21"/>
      <c r="G15" s="21"/>
      <c r="H15" s="22"/>
      <c r="I15" s="21">
        <f t="shared" si="0"/>
      </c>
      <c r="J15" s="21">
        <f t="shared" si="1"/>
      </c>
      <c r="K15" s="25"/>
    </row>
    <row r="16" spans="1:13" s="20" customFormat="1" ht="18" customHeight="1">
      <c r="A16" s="19">
        <v>3</v>
      </c>
      <c r="B16" s="20" t="s">
        <v>35</v>
      </c>
      <c r="C16" s="20">
        <v>2698</v>
      </c>
      <c r="D16" s="21">
        <v>7</v>
      </c>
      <c r="E16" s="21">
        <f>D16*0.4</f>
        <v>2.8000000000000003</v>
      </c>
      <c r="F16" s="21">
        <v>4.5</v>
      </c>
      <c r="G16" s="21">
        <f>F16*0.6</f>
        <v>2.6999999999999997</v>
      </c>
      <c r="H16" s="22">
        <f>E16+G16</f>
        <v>5.5</v>
      </c>
      <c r="I16" s="21">
        <f t="shared" si="0"/>
        <v>-2.5</v>
      </c>
      <c r="J16" s="21">
        <f t="shared" si="1"/>
        <v>5.5</v>
      </c>
      <c r="K16" s="23"/>
      <c r="M16" s="20" t="s">
        <v>21</v>
      </c>
    </row>
    <row r="17" spans="1:11" s="20" customFormat="1" ht="18" customHeight="1" outlineLevel="1">
      <c r="A17" s="19"/>
      <c r="B17" s="20" t="s">
        <v>36</v>
      </c>
      <c r="C17" s="20">
        <v>2749</v>
      </c>
      <c r="D17" s="21">
        <v>7</v>
      </c>
      <c r="E17" s="21">
        <f>D17*0.4</f>
        <v>2.8000000000000003</v>
      </c>
      <c r="F17" s="21">
        <v>4.7</v>
      </c>
      <c r="G17" s="21">
        <f>F17*0.6</f>
        <v>2.82</v>
      </c>
      <c r="H17" s="22">
        <f>E17+G17</f>
        <v>5.62</v>
      </c>
      <c r="I17" s="21">
        <f t="shared" si="0"/>
        <v>-2.3</v>
      </c>
      <c r="J17" s="21">
        <f t="shared" si="1"/>
        <v>5.62</v>
      </c>
      <c r="K17" s="23"/>
    </row>
    <row r="18" spans="1:11" s="20" customFormat="1" ht="18" customHeight="1" outlineLevel="1">
      <c r="A18" s="19"/>
      <c r="B18" s="20" t="s">
        <v>37</v>
      </c>
      <c r="C18" s="20">
        <v>2777</v>
      </c>
      <c r="D18" s="21">
        <v>7</v>
      </c>
      <c r="E18" s="21">
        <f>D18*0.4</f>
        <v>2.8000000000000003</v>
      </c>
      <c r="F18" s="21">
        <v>4</v>
      </c>
      <c r="G18" s="21">
        <f>F18*0.6</f>
        <v>2.4</v>
      </c>
      <c r="H18" s="22">
        <f>E18+G18</f>
        <v>5.2</v>
      </c>
      <c r="I18" s="21">
        <f t="shared" si="0"/>
        <v>-3</v>
      </c>
      <c r="J18" s="21">
        <f t="shared" si="1"/>
        <v>5.2</v>
      </c>
      <c r="K18" s="23"/>
    </row>
    <row r="19" spans="1:11" s="20" customFormat="1" ht="18" customHeight="1" outlineLevel="1">
      <c r="A19" s="19"/>
      <c r="D19" s="21"/>
      <c r="E19" s="21"/>
      <c r="F19" s="21"/>
      <c r="G19" s="21"/>
      <c r="H19" s="22"/>
      <c r="I19" s="21">
        <f t="shared" si="0"/>
      </c>
      <c r="J19" s="21">
        <f t="shared" si="1"/>
      </c>
      <c r="K19" s="23"/>
    </row>
    <row r="20" spans="1:13" s="20" customFormat="1" ht="18" customHeight="1" outlineLevel="1">
      <c r="A20" s="19">
        <v>4</v>
      </c>
      <c r="B20" s="20" t="s">
        <v>38</v>
      </c>
      <c r="C20" s="20">
        <v>2833</v>
      </c>
      <c r="D20" s="21">
        <v>6.5</v>
      </c>
      <c r="E20" s="21">
        <f>D20*0.4</f>
        <v>2.6</v>
      </c>
      <c r="F20" s="21">
        <v>4</v>
      </c>
      <c r="G20" s="21">
        <f>F20*0.6</f>
        <v>2.4</v>
      </c>
      <c r="H20" s="24">
        <f>E20+G20</f>
        <v>5</v>
      </c>
      <c r="I20" s="21">
        <f t="shared" si="0"/>
        <v>-2.5</v>
      </c>
      <c r="J20" s="21">
        <f t="shared" si="1"/>
        <v>5</v>
      </c>
      <c r="K20" s="23"/>
      <c r="M20" s="20" t="s">
        <v>22</v>
      </c>
    </row>
    <row r="21" spans="1:11" s="20" customFormat="1" ht="18" customHeight="1" outlineLevel="1">
      <c r="A21" s="19"/>
      <c r="B21" s="20" t="s">
        <v>39</v>
      </c>
      <c r="C21" s="20">
        <v>2672</v>
      </c>
      <c r="D21" s="21">
        <v>6.5</v>
      </c>
      <c r="E21" s="21">
        <f>D21*0.4</f>
        <v>2.6</v>
      </c>
      <c r="F21" s="21">
        <v>3</v>
      </c>
      <c r="G21" s="21">
        <f>F21*0.6</f>
        <v>1.7999999999999998</v>
      </c>
      <c r="H21" s="22">
        <f>E21+G21</f>
        <v>4.4</v>
      </c>
      <c r="I21" s="21">
        <f t="shared" si="0"/>
        <v>-3.5</v>
      </c>
      <c r="J21" s="21">
        <f t="shared" si="1"/>
        <v>3.8</v>
      </c>
      <c r="K21" s="23"/>
    </row>
    <row r="22" spans="1:11" s="20" customFormat="1" ht="18" customHeight="1" outlineLevel="1">
      <c r="A22" s="19"/>
      <c r="D22" s="21"/>
      <c r="E22" s="21"/>
      <c r="F22" s="21"/>
      <c r="G22" s="21"/>
      <c r="H22" s="22"/>
      <c r="I22" s="21">
        <f t="shared" si="0"/>
      </c>
      <c r="J22" s="21">
        <f t="shared" si="1"/>
      </c>
      <c r="K22" s="23"/>
    </row>
    <row r="23" spans="1:13" s="20" customFormat="1" ht="18" customHeight="1" outlineLevel="1">
      <c r="A23" s="19">
        <v>5</v>
      </c>
      <c r="B23" s="20" t="s">
        <v>40</v>
      </c>
      <c r="C23" s="20">
        <v>2690</v>
      </c>
      <c r="D23" s="21">
        <v>9.5</v>
      </c>
      <c r="E23" s="21">
        <f>D23*0.4</f>
        <v>3.8000000000000003</v>
      </c>
      <c r="F23" s="21">
        <v>4</v>
      </c>
      <c r="G23" s="21">
        <f>F23*0.6</f>
        <v>2.4</v>
      </c>
      <c r="H23" s="22">
        <f>E23+G23</f>
        <v>6.2</v>
      </c>
      <c r="I23" s="21">
        <f t="shared" si="0"/>
        <v>-5.5</v>
      </c>
      <c r="J23" s="21">
        <f t="shared" si="1"/>
        <v>4.800000000000001</v>
      </c>
      <c r="K23" s="23"/>
      <c r="M23" s="20" t="s">
        <v>23</v>
      </c>
    </row>
    <row r="24" spans="1:11" s="20" customFormat="1" ht="18" customHeight="1">
      <c r="A24" s="19"/>
      <c r="B24" s="20" t="s">
        <v>41</v>
      </c>
      <c r="C24" s="20">
        <v>2841</v>
      </c>
      <c r="D24" s="21">
        <v>9.5</v>
      </c>
      <c r="E24" s="21">
        <f>D24*0.4</f>
        <v>3.8000000000000003</v>
      </c>
      <c r="F24" s="21">
        <v>6.5</v>
      </c>
      <c r="G24" s="21">
        <f>F24*0.6</f>
        <v>3.9</v>
      </c>
      <c r="H24" s="24">
        <f>E24+G24</f>
        <v>7.7</v>
      </c>
      <c r="I24" s="21">
        <f t="shared" si="0"/>
        <v>-3</v>
      </c>
      <c r="J24" s="21">
        <f t="shared" si="1"/>
        <v>7.7</v>
      </c>
      <c r="K24" s="23"/>
    </row>
    <row r="25" spans="1:13" s="20" customFormat="1" ht="18" customHeight="1">
      <c r="A25" s="19"/>
      <c r="D25" s="26"/>
      <c r="E25" s="21">
        <f>D25*0.4</f>
        <v>0</v>
      </c>
      <c r="F25" s="21"/>
      <c r="G25" s="21">
        <f>F25*0.6</f>
        <v>0</v>
      </c>
      <c r="H25" s="22">
        <f>E25+G25</f>
        <v>0</v>
      </c>
      <c r="I25" s="21">
        <f t="shared" si="0"/>
      </c>
      <c r="J25" s="21">
        <f t="shared" si="1"/>
      </c>
      <c r="K25" s="23"/>
      <c r="M25" s="25"/>
    </row>
    <row r="26" spans="1:11" s="20" customFormat="1" ht="18" customHeight="1">
      <c r="A26" s="19"/>
      <c r="D26" s="21"/>
      <c r="E26" s="21"/>
      <c r="F26" s="21"/>
      <c r="G26" s="21"/>
      <c r="H26" s="22"/>
      <c r="I26" s="21">
        <f t="shared" si="0"/>
      </c>
      <c r="J26" s="21">
        <f t="shared" si="1"/>
      </c>
      <c r="K26" s="23"/>
    </row>
    <row r="27" spans="1:13" s="20" customFormat="1" ht="18" customHeight="1">
      <c r="A27" s="19">
        <v>6</v>
      </c>
      <c r="B27" s="20" t="s">
        <v>42</v>
      </c>
      <c r="C27" s="20">
        <v>2179</v>
      </c>
      <c r="D27" s="21">
        <v>8.5</v>
      </c>
      <c r="E27" s="21">
        <f>D27*0.4</f>
        <v>3.4000000000000004</v>
      </c>
      <c r="F27" s="21">
        <v>4</v>
      </c>
      <c r="G27" s="21">
        <f>F27*0.6</f>
        <v>2.4</v>
      </c>
      <c r="H27" s="22">
        <f>E27+G27</f>
        <v>5.800000000000001</v>
      </c>
      <c r="I27" s="21">
        <f t="shared" si="0"/>
        <v>-4.5</v>
      </c>
      <c r="J27" s="21">
        <f t="shared" si="1"/>
        <v>4.800000000000001</v>
      </c>
      <c r="K27" s="23"/>
      <c r="M27" s="20" t="s">
        <v>24</v>
      </c>
    </row>
    <row r="28" spans="1:11" s="20" customFormat="1" ht="18" customHeight="1">
      <c r="A28" s="19"/>
      <c r="B28" s="20" t="s">
        <v>43</v>
      </c>
      <c r="C28" s="20">
        <v>2831</v>
      </c>
      <c r="D28" s="21">
        <v>8.5</v>
      </c>
      <c r="E28" s="21">
        <f>D28*0.4</f>
        <v>3.4000000000000004</v>
      </c>
      <c r="F28" s="21">
        <v>4.5</v>
      </c>
      <c r="G28" s="21">
        <f>F28*0.6</f>
        <v>2.6999999999999997</v>
      </c>
      <c r="H28" s="24">
        <f>E28+G28</f>
        <v>6.1</v>
      </c>
      <c r="I28" s="21">
        <f t="shared" si="0"/>
        <v>-4</v>
      </c>
      <c r="J28" s="21">
        <f t="shared" si="1"/>
        <v>5.3</v>
      </c>
      <c r="K28" s="23"/>
    </row>
    <row r="29" spans="1:11" s="20" customFormat="1" ht="18" customHeight="1">
      <c r="A29" s="19"/>
      <c r="D29" s="21"/>
      <c r="E29" s="21"/>
      <c r="F29" s="21"/>
      <c r="G29" s="21"/>
      <c r="H29" s="22"/>
      <c r="I29" s="21">
        <f t="shared" si="0"/>
      </c>
      <c r="J29" s="21">
        <f t="shared" si="1"/>
      </c>
      <c r="K29" s="25"/>
    </row>
    <row r="30" spans="1:13" s="20" customFormat="1" ht="18" customHeight="1">
      <c r="A30" s="19">
        <v>7</v>
      </c>
      <c r="B30" s="20" t="s">
        <v>44</v>
      </c>
      <c r="C30" s="20">
        <v>2483</v>
      </c>
      <c r="D30" s="21">
        <v>6</v>
      </c>
      <c r="E30" s="21">
        <f>D30*0.4</f>
        <v>2.4000000000000004</v>
      </c>
      <c r="F30" s="21">
        <v>3.5</v>
      </c>
      <c r="G30" s="21">
        <f>F30*0.6</f>
        <v>2.1</v>
      </c>
      <c r="H30" s="22">
        <f>E30+G30</f>
        <v>4.5</v>
      </c>
      <c r="I30" s="21">
        <f t="shared" si="0"/>
        <v>-2.5</v>
      </c>
      <c r="J30" s="21">
        <f t="shared" si="1"/>
        <v>4.5</v>
      </c>
      <c r="K30" s="25"/>
      <c r="M30" s="20" t="s">
        <v>25</v>
      </c>
    </row>
    <row r="31" spans="1:11" s="20" customFormat="1" ht="18" customHeight="1">
      <c r="A31" s="19"/>
      <c r="B31" s="20" t="s">
        <v>45</v>
      </c>
      <c r="C31" s="20">
        <v>2773</v>
      </c>
      <c r="D31" s="21">
        <v>6</v>
      </c>
      <c r="E31" s="21">
        <f>D31*0.4</f>
        <v>2.4000000000000004</v>
      </c>
      <c r="F31" s="21">
        <v>2.5</v>
      </c>
      <c r="G31" s="21">
        <f>F31*0.6</f>
        <v>1.5</v>
      </c>
      <c r="H31" s="22">
        <f>E31+G31</f>
        <v>3.9000000000000004</v>
      </c>
      <c r="I31" s="21">
        <f t="shared" si="0"/>
        <v>-3.5</v>
      </c>
      <c r="J31" s="21">
        <f t="shared" si="1"/>
        <v>3.3</v>
      </c>
      <c r="K31" s="23"/>
    </row>
    <row r="32" spans="1:11" s="20" customFormat="1" ht="18" customHeight="1">
      <c r="A32" s="19"/>
      <c r="D32" s="21"/>
      <c r="E32" s="21">
        <f>D32*0.4</f>
        <v>0</v>
      </c>
      <c r="F32" s="21"/>
      <c r="G32" s="21">
        <f>F32*0.6</f>
        <v>0</v>
      </c>
      <c r="H32" s="22">
        <f>E32+G32</f>
        <v>0</v>
      </c>
      <c r="I32" s="21">
        <f t="shared" si="0"/>
      </c>
      <c r="J32" s="21">
        <f t="shared" si="1"/>
      </c>
      <c r="K32" s="23"/>
    </row>
    <row r="33" spans="1:11" s="20" customFormat="1" ht="18" customHeight="1">
      <c r="A33" s="21"/>
      <c r="B33" s="27" t="s">
        <v>54</v>
      </c>
      <c r="D33" s="21"/>
      <c r="E33" s="21"/>
      <c r="F33" s="21"/>
      <c r="G33" s="21"/>
      <c r="H33" s="22"/>
      <c r="I33" s="21"/>
      <c r="J33" s="21"/>
      <c r="K33" s="23"/>
    </row>
    <row r="34" spans="1:11" s="20" customFormat="1" ht="18" customHeight="1">
      <c r="A34" s="19"/>
      <c r="D34" s="21"/>
      <c r="E34" s="21"/>
      <c r="F34" s="21"/>
      <c r="G34" s="21"/>
      <c r="H34" s="22"/>
      <c r="I34" s="21">
        <f t="shared" si="0"/>
      </c>
      <c r="J34" s="21">
        <f t="shared" si="1"/>
      </c>
      <c r="K34" s="23"/>
    </row>
    <row r="35" spans="1:13" s="20" customFormat="1" ht="18" customHeight="1">
      <c r="A35" s="19"/>
      <c r="B35" s="20" t="s">
        <v>46</v>
      </c>
      <c r="C35" s="20">
        <v>2064</v>
      </c>
      <c r="D35" s="21"/>
      <c r="E35" s="21"/>
      <c r="F35" s="21">
        <v>3</v>
      </c>
      <c r="G35" s="21"/>
      <c r="H35" s="22"/>
      <c r="I35" s="21"/>
      <c r="J35" s="21">
        <f>F35</f>
        <v>3</v>
      </c>
      <c r="K35" s="23"/>
      <c r="M35" s="20" t="s">
        <v>26</v>
      </c>
    </row>
    <row r="36" spans="1:11" s="20" customFormat="1" ht="18" customHeight="1">
      <c r="A36" s="19"/>
      <c r="B36" s="20" t="s">
        <v>47</v>
      </c>
      <c r="C36" s="20">
        <v>2739</v>
      </c>
      <c r="D36" s="21"/>
      <c r="E36" s="21"/>
      <c r="F36" s="21">
        <v>1</v>
      </c>
      <c r="G36" s="21"/>
      <c r="H36" s="22"/>
      <c r="I36" s="21"/>
      <c r="J36" s="21">
        <f aca="true" t="shared" si="2" ref="J36:J49">F36</f>
        <v>1</v>
      </c>
      <c r="K36" s="23"/>
    </row>
    <row r="37" spans="1:11" s="20" customFormat="1" ht="18" customHeight="1">
      <c r="A37" s="19"/>
      <c r="B37" s="20" t="s">
        <v>48</v>
      </c>
      <c r="C37" s="20">
        <v>2706</v>
      </c>
      <c r="D37" s="21"/>
      <c r="E37" s="21"/>
      <c r="F37" s="21">
        <v>5</v>
      </c>
      <c r="G37" s="21"/>
      <c r="H37" s="24"/>
      <c r="I37" s="21"/>
      <c r="J37" s="21">
        <f t="shared" si="2"/>
        <v>5</v>
      </c>
      <c r="K37" s="23"/>
    </row>
    <row r="38" spans="1:13" s="20" customFormat="1" ht="18" customHeight="1">
      <c r="A38" s="19"/>
      <c r="B38" s="20" t="s">
        <v>49</v>
      </c>
      <c r="C38" s="20">
        <v>2702</v>
      </c>
      <c r="D38" s="21"/>
      <c r="E38" s="21"/>
      <c r="F38" s="21">
        <v>4</v>
      </c>
      <c r="G38" s="21"/>
      <c r="H38" s="22"/>
      <c r="I38" s="21"/>
      <c r="J38" s="21">
        <f t="shared" si="2"/>
        <v>4</v>
      </c>
      <c r="K38" s="23"/>
      <c r="M38" s="27"/>
    </row>
    <row r="39" spans="1:11" s="20" customFormat="1" ht="18" customHeight="1">
      <c r="A39" s="19"/>
      <c r="B39" s="27" t="s">
        <v>50</v>
      </c>
      <c r="C39" s="20">
        <v>2515</v>
      </c>
      <c r="D39" s="21"/>
      <c r="E39" s="21"/>
      <c r="F39" s="21">
        <v>2.5</v>
      </c>
      <c r="G39" s="21"/>
      <c r="H39" s="22"/>
      <c r="I39" s="21"/>
      <c r="J39" s="21">
        <f t="shared" si="2"/>
        <v>2.5</v>
      </c>
      <c r="K39" s="23"/>
    </row>
    <row r="40" spans="1:13" s="20" customFormat="1" ht="18" customHeight="1">
      <c r="A40" s="19"/>
      <c r="B40" s="27" t="s">
        <v>51</v>
      </c>
      <c r="C40" s="20">
        <v>2577</v>
      </c>
      <c r="D40" s="21"/>
      <c r="E40" s="21"/>
      <c r="F40" s="21">
        <v>5</v>
      </c>
      <c r="G40" s="21"/>
      <c r="H40" s="22"/>
      <c r="I40" s="21"/>
      <c r="J40" s="21">
        <f t="shared" si="2"/>
        <v>5</v>
      </c>
      <c r="K40" s="23"/>
      <c r="M40" s="20" t="s">
        <v>27</v>
      </c>
    </row>
    <row r="41" spans="1:11" s="20" customFormat="1" ht="18" customHeight="1">
      <c r="A41" s="19"/>
      <c r="B41" s="27" t="s">
        <v>52</v>
      </c>
      <c r="C41" s="20">
        <v>2063</v>
      </c>
      <c r="D41" s="21"/>
      <c r="E41" s="21"/>
      <c r="F41" s="21">
        <v>1.5</v>
      </c>
      <c r="G41" s="21"/>
      <c r="H41" s="22"/>
      <c r="I41" s="21"/>
      <c r="J41" s="21">
        <f t="shared" si="2"/>
        <v>1.5</v>
      </c>
      <c r="K41" s="23"/>
    </row>
    <row r="42" spans="1:11" s="20" customFormat="1" ht="18" customHeight="1">
      <c r="A42" s="19"/>
      <c r="B42" s="28" t="s">
        <v>53</v>
      </c>
      <c r="C42" s="20">
        <v>1586</v>
      </c>
      <c r="D42" s="21"/>
      <c r="E42" s="21"/>
      <c r="F42" s="21">
        <v>1</v>
      </c>
      <c r="G42" s="21"/>
      <c r="H42" s="22"/>
      <c r="I42" s="21"/>
      <c r="J42" s="21">
        <f t="shared" si="2"/>
        <v>1</v>
      </c>
      <c r="K42" s="23"/>
    </row>
    <row r="43" spans="1:11" s="20" customFormat="1" ht="18" customHeight="1">
      <c r="A43" s="19"/>
      <c r="B43" s="28" t="s">
        <v>57</v>
      </c>
      <c r="C43" s="20">
        <v>1053</v>
      </c>
      <c r="D43" s="21"/>
      <c r="E43" s="21"/>
      <c r="F43" s="21">
        <v>1.5</v>
      </c>
      <c r="G43" s="21"/>
      <c r="H43" s="22"/>
      <c r="I43" s="21"/>
      <c r="J43" s="21">
        <f t="shared" si="2"/>
        <v>1.5</v>
      </c>
      <c r="K43" s="23"/>
    </row>
    <row r="44" spans="1:11" s="20" customFormat="1" ht="18" customHeight="1">
      <c r="A44" s="19"/>
      <c r="B44" s="28" t="s">
        <v>58</v>
      </c>
      <c r="C44" s="20">
        <v>1369</v>
      </c>
      <c r="D44" s="21"/>
      <c r="E44" s="21"/>
      <c r="F44" s="21">
        <v>2.5</v>
      </c>
      <c r="G44" s="21"/>
      <c r="H44" s="22"/>
      <c r="I44" s="21"/>
      <c r="J44" s="21">
        <f t="shared" si="2"/>
        <v>2.5</v>
      </c>
      <c r="K44" s="23"/>
    </row>
    <row r="45" spans="1:11" s="20" customFormat="1" ht="18" customHeight="1">
      <c r="A45" s="19"/>
      <c r="B45" s="28" t="s">
        <v>59</v>
      </c>
      <c r="C45" s="20">
        <v>1335</v>
      </c>
      <c r="D45" s="21"/>
      <c r="E45" s="21"/>
      <c r="F45" s="21">
        <v>1.5</v>
      </c>
      <c r="G45" s="21"/>
      <c r="H45" s="22"/>
      <c r="I45" s="21"/>
      <c r="J45" s="21">
        <f t="shared" si="2"/>
        <v>1.5</v>
      </c>
      <c r="K45" s="23"/>
    </row>
    <row r="46" spans="1:11" s="20" customFormat="1" ht="18" customHeight="1">
      <c r="A46" s="19"/>
      <c r="B46" s="28" t="s">
        <v>60</v>
      </c>
      <c r="C46" s="20">
        <v>2005</v>
      </c>
      <c r="D46" s="21"/>
      <c r="E46" s="21"/>
      <c r="F46" s="21">
        <v>7</v>
      </c>
      <c r="G46" s="21"/>
      <c r="H46" s="22"/>
      <c r="I46" s="21"/>
      <c r="J46" s="21">
        <f t="shared" si="2"/>
        <v>7</v>
      </c>
      <c r="K46" s="23"/>
    </row>
    <row r="47" spans="1:11" s="20" customFormat="1" ht="18" customHeight="1">
      <c r="A47" s="19"/>
      <c r="B47" s="28" t="s">
        <v>61</v>
      </c>
      <c r="C47" s="20">
        <v>2439</v>
      </c>
      <c r="D47" s="21"/>
      <c r="E47" s="21"/>
      <c r="F47" s="21">
        <v>4.5</v>
      </c>
      <c r="G47" s="21"/>
      <c r="H47" s="22"/>
      <c r="I47" s="21"/>
      <c r="J47" s="21">
        <f t="shared" si="2"/>
        <v>4.5</v>
      </c>
      <c r="K47" s="23"/>
    </row>
    <row r="48" spans="1:11" s="20" customFormat="1" ht="18" customHeight="1">
      <c r="A48" s="19"/>
      <c r="B48" s="28" t="s">
        <v>62</v>
      </c>
      <c r="C48" s="20">
        <v>2541</v>
      </c>
      <c r="D48" s="21"/>
      <c r="E48" s="21"/>
      <c r="F48" s="21">
        <v>3.5</v>
      </c>
      <c r="G48" s="21"/>
      <c r="H48" s="22"/>
      <c r="I48" s="21"/>
      <c r="J48" s="21">
        <f t="shared" si="2"/>
        <v>3.5</v>
      </c>
      <c r="K48" s="23"/>
    </row>
    <row r="49" spans="1:11" s="20" customFormat="1" ht="18" customHeight="1">
      <c r="A49" s="19"/>
      <c r="B49" s="28" t="s">
        <v>63</v>
      </c>
      <c r="C49" s="20">
        <v>2207</v>
      </c>
      <c r="D49" s="21"/>
      <c r="E49" s="21"/>
      <c r="F49" s="21">
        <v>4</v>
      </c>
      <c r="G49" s="21"/>
      <c r="H49" s="22"/>
      <c r="I49" s="21"/>
      <c r="J49" s="21">
        <f t="shared" si="2"/>
        <v>4</v>
      </c>
      <c r="K49" s="23"/>
    </row>
    <row r="50" spans="1:11" s="20" customFormat="1" ht="18" customHeight="1">
      <c r="A50" s="19"/>
      <c r="B50" s="28" t="s">
        <v>64</v>
      </c>
      <c r="C50" s="20">
        <v>1693</v>
      </c>
      <c r="D50" s="21">
        <v>6.4</v>
      </c>
      <c r="E50" s="21">
        <f>D50*0.4</f>
        <v>2.5600000000000005</v>
      </c>
      <c r="F50" s="21">
        <v>4.1</v>
      </c>
      <c r="G50" s="21">
        <f>F50*0.6</f>
        <v>2.4599999999999995</v>
      </c>
      <c r="H50" s="22">
        <f>E50+G50</f>
        <v>5.02</v>
      </c>
      <c r="I50" s="21">
        <f>IF(D50="","",-(D50-F50))</f>
        <v>-2.3000000000000007</v>
      </c>
      <c r="J50" s="21">
        <f>IF(D50="","",IF((D50-F50)&gt;3,(F50+2)*0.4+F50*0.6,H50))</f>
        <v>5.02</v>
      </c>
      <c r="K50" s="23"/>
    </row>
    <row r="51" spans="1:11" s="20" customFormat="1" ht="18" customHeight="1">
      <c r="A51" s="19"/>
      <c r="B51" s="28" t="s">
        <v>65</v>
      </c>
      <c r="C51" s="20">
        <v>2522</v>
      </c>
      <c r="D51" s="21">
        <v>8.25</v>
      </c>
      <c r="E51" s="21">
        <f>D51*0.4</f>
        <v>3.3000000000000003</v>
      </c>
      <c r="F51" s="21">
        <v>4.5</v>
      </c>
      <c r="G51" s="21">
        <f>F51*0.6</f>
        <v>2.6999999999999997</v>
      </c>
      <c r="H51" s="22">
        <f>E51+G51</f>
        <v>6</v>
      </c>
      <c r="I51" s="21">
        <f>IF(D51="","",-(D51-F51))</f>
        <v>-3.75</v>
      </c>
      <c r="J51" s="21">
        <f>IF(D51="","",IF((D51-F51)&gt;3,(F51+2)*0.4+F51*0.6,H51))</f>
        <v>5.3</v>
      </c>
      <c r="K51" s="23"/>
    </row>
    <row r="52" spans="1:11" s="20" customFormat="1" ht="18" customHeight="1">
      <c r="A52" s="19"/>
      <c r="B52" s="28" t="s">
        <v>66</v>
      </c>
      <c r="C52" s="20">
        <v>1094</v>
      </c>
      <c r="D52" s="21">
        <v>0</v>
      </c>
      <c r="E52" s="21"/>
      <c r="F52" s="21">
        <v>5</v>
      </c>
      <c r="G52" s="21"/>
      <c r="H52" s="22"/>
      <c r="I52" s="21"/>
      <c r="J52" s="21">
        <v>5</v>
      </c>
      <c r="K52" s="23"/>
    </row>
    <row r="53" spans="1:11" s="20" customFormat="1" ht="18" customHeight="1">
      <c r="A53" s="19"/>
      <c r="B53" s="28" t="s">
        <v>67</v>
      </c>
      <c r="C53" s="20">
        <v>2581</v>
      </c>
      <c r="D53" s="21"/>
      <c r="E53" s="21"/>
      <c r="F53" s="21">
        <v>3.5</v>
      </c>
      <c r="G53" s="21"/>
      <c r="H53" s="22"/>
      <c r="I53" s="21"/>
      <c r="J53" s="21">
        <v>3.5</v>
      </c>
      <c r="K53" s="23"/>
    </row>
    <row r="54" spans="1:11" s="20" customFormat="1" ht="18" customHeight="1">
      <c r="A54" s="19"/>
      <c r="B54" s="28" t="s">
        <v>68</v>
      </c>
      <c r="C54" s="20">
        <v>2203</v>
      </c>
      <c r="D54" s="21"/>
      <c r="E54" s="21"/>
      <c r="F54" s="21">
        <v>4.5</v>
      </c>
      <c r="G54" s="21"/>
      <c r="H54" s="22"/>
      <c r="I54" s="21"/>
      <c r="J54" s="21">
        <v>4.5</v>
      </c>
      <c r="K54" s="23"/>
    </row>
    <row r="55" spans="1:11" s="20" customFormat="1" ht="18" customHeight="1">
      <c r="A55" s="19"/>
      <c r="B55" s="28" t="s">
        <v>69</v>
      </c>
      <c r="C55" s="20">
        <v>1859</v>
      </c>
      <c r="D55" s="21"/>
      <c r="E55" s="21"/>
      <c r="F55" s="21">
        <v>1</v>
      </c>
      <c r="G55" s="21"/>
      <c r="H55" s="22"/>
      <c r="I55" s="21"/>
      <c r="J55" s="21">
        <v>1</v>
      </c>
      <c r="K55" s="23"/>
    </row>
    <row r="56" spans="1:11" s="20" customFormat="1" ht="18" customHeight="1">
      <c r="A56" s="19"/>
      <c r="B56" s="20" t="s">
        <v>70</v>
      </c>
      <c r="C56" s="20">
        <v>2468</v>
      </c>
      <c r="D56" s="21">
        <v>4</v>
      </c>
      <c r="E56" s="21">
        <f>D56*0.4</f>
        <v>1.6</v>
      </c>
      <c r="F56" s="29">
        <v>1</v>
      </c>
      <c r="G56" s="21">
        <f>F56*0.6</f>
        <v>0.6</v>
      </c>
      <c r="H56" s="22">
        <f>E56+G56</f>
        <v>2.2</v>
      </c>
      <c r="I56" s="21">
        <f>IF(D56="","",-(D56-F56))</f>
        <v>-3</v>
      </c>
      <c r="J56" s="21">
        <f>IF(D56="","",IF((D56-F56)&gt;3,(F56+2)*0.4+F56*0.6,H56))</f>
        <v>2.2</v>
      </c>
      <c r="K56" s="30"/>
    </row>
    <row r="57" spans="1:11" s="20" customFormat="1" ht="18" customHeight="1">
      <c r="A57" s="19"/>
      <c r="B57" s="20" t="s">
        <v>71</v>
      </c>
      <c r="C57" s="20">
        <v>2373</v>
      </c>
      <c r="D57" s="21">
        <v>4</v>
      </c>
      <c r="E57" s="21">
        <f>D57*0.4</f>
        <v>1.6</v>
      </c>
      <c r="F57" s="29">
        <v>6</v>
      </c>
      <c r="G57" s="21">
        <f>F57*0.6</f>
        <v>3.5999999999999996</v>
      </c>
      <c r="H57" s="22">
        <f>E57+G57</f>
        <v>5.199999999999999</v>
      </c>
      <c r="I57" s="21">
        <f>IF(D57="","",-(D57-F57))</f>
        <v>2</v>
      </c>
      <c r="J57" s="21">
        <f>IF(D57="","",IF((D57-F57)&gt;3,(F57+2)*0.4+F57*0.6,H57))</f>
        <v>5.199999999999999</v>
      </c>
      <c r="K57" s="30"/>
    </row>
    <row r="58" spans="1:11" s="20" customFormat="1" ht="18" customHeight="1">
      <c r="A58" s="19"/>
      <c r="B58" s="28" t="s">
        <v>72</v>
      </c>
      <c r="C58" s="20">
        <v>2337</v>
      </c>
      <c r="D58" s="21"/>
      <c r="E58" s="21"/>
      <c r="F58" s="29">
        <v>7</v>
      </c>
      <c r="G58" s="21"/>
      <c r="H58" s="22"/>
      <c r="I58" s="21"/>
      <c r="J58" s="21">
        <v>7</v>
      </c>
      <c r="K58" s="30"/>
    </row>
    <row r="59" spans="1:11" s="20" customFormat="1" ht="18" customHeight="1">
      <c r="A59" s="19"/>
      <c r="B59" s="20" t="s">
        <v>73</v>
      </c>
      <c r="C59" s="20">
        <v>2587</v>
      </c>
      <c r="D59" s="21">
        <v>4</v>
      </c>
      <c r="E59" s="21">
        <f>D59*0.4</f>
        <v>1.6</v>
      </c>
      <c r="F59" s="29">
        <v>4.5</v>
      </c>
      <c r="G59" s="21">
        <f>F59*0.6</f>
        <v>2.6999999999999997</v>
      </c>
      <c r="H59" s="22">
        <f>E59+G59</f>
        <v>4.3</v>
      </c>
      <c r="I59" s="21">
        <f>IF(D59="","",-(D59-F59))</f>
        <v>0.5</v>
      </c>
      <c r="J59" s="21">
        <f>IF(D59="","",IF((D59-F59)&gt;3,(F59+2)*0.4+F59*0.6,H59))</f>
        <v>4.3</v>
      </c>
      <c r="K59" s="30"/>
    </row>
    <row r="60" spans="1:11" s="20" customFormat="1" ht="18" customHeight="1">
      <c r="A60" s="19"/>
      <c r="B60" s="20" t="s">
        <v>74</v>
      </c>
      <c r="C60" s="20">
        <v>2518</v>
      </c>
      <c r="D60" s="21">
        <v>4</v>
      </c>
      <c r="E60" s="21">
        <f>D60*0.4</f>
        <v>1.6</v>
      </c>
      <c r="F60" s="29">
        <v>5.7</v>
      </c>
      <c r="G60" s="21">
        <f>F60*0.6</f>
        <v>3.42</v>
      </c>
      <c r="H60" s="22">
        <f>E60+G60</f>
        <v>5.02</v>
      </c>
      <c r="I60" s="21">
        <f>IF(D60="","",-(D60-F60))</f>
        <v>1.7000000000000002</v>
      </c>
      <c r="J60" s="21">
        <f>IF(D60="","",IF((D60-F60)&gt;3,(F60+2)*0.4+F60*0.6,H60))</f>
        <v>5.02</v>
      </c>
      <c r="K60" s="30"/>
    </row>
    <row r="61" spans="2:11" ht="12.75">
      <c r="B61" s="11"/>
      <c r="H61" s="18"/>
      <c r="K61" s="10"/>
    </row>
    <row r="62" spans="2:11" ht="12.75">
      <c r="B62" s="11"/>
      <c r="H62" s="18"/>
      <c r="K62" s="10"/>
    </row>
    <row r="63" ht="15.75">
      <c r="B63" s="13" t="s">
        <v>13</v>
      </c>
    </row>
    <row r="64" ht="18.75">
      <c r="B64" s="14" t="s">
        <v>14</v>
      </c>
    </row>
    <row r="65" ht="18.75">
      <c r="B65" s="14" t="s">
        <v>28</v>
      </c>
    </row>
    <row r="66" ht="18.75">
      <c r="B66" s="15" t="s">
        <v>56</v>
      </c>
    </row>
    <row r="67" ht="15.75">
      <c r="B67" s="16" t="s">
        <v>15</v>
      </c>
    </row>
    <row r="68" ht="12.75">
      <c r="B68" s="12" t="s">
        <v>55</v>
      </c>
    </row>
    <row r="70" ht="12.75">
      <c r="K70" s="3" t="s">
        <v>16</v>
      </c>
    </row>
    <row r="71" ht="12.75">
      <c r="K71" s="3" t="s">
        <v>17</v>
      </c>
    </row>
  </sheetData>
  <sheetProtection selectLockedCells="1" selectUnlockedCells="1"/>
  <mergeCells count="3">
    <mergeCell ref="A1:N1"/>
    <mergeCell ref="A2:N2"/>
    <mergeCell ref="A3:N3"/>
  </mergeCells>
  <hyperlinks>
    <hyperlink ref="K8" r:id="rId1" display="doris_kav@hotmail.com"/>
    <hyperlink ref="B68" r:id="rId2" display="Παρακαλούνται να επικοινωνήσουνε άμεσα με ον διδάσκοντα στο email lantzos@teiser.gr μέχρι 14/2/11"/>
  </hyperlinks>
  <printOptions/>
  <pageMargins left="0.7479166666666667" right="0.7479166666666667" top="0.49027777777777776" bottom="0.49027777777777776" header="0.5118055555555555" footer="0.5118055555555555"/>
  <pageSetup horizontalDpi="300" verticalDpi="300" orientation="landscape" paperSize="9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theo</cp:lastModifiedBy>
  <cp:lastPrinted>2012-08-18T08:39:08Z</cp:lastPrinted>
  <dcterms:created xsi:type="dcterms:W3CDTF">2012-02-09T07:51:50Z</dcterms:created>
  <dcterms:modified xsi:type="dcterms:W3CDTF">2012-08-19T15:56:36Z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